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tjfro\Documents\SS20\Senior Design III\A - Fianl Report Deliverables\"/>
    </mc:Choice>
  </mc:AlternateContent>
  <xr:revisionPtr revIDLastSave="0" documentId="13_ncr:1_{02DFC78D-AD3B-4CEC-A60A-1ABF7A946E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8" i="1" l="1"/>
  <c r="I58" i="1"/>
  <c r="K57" i="1"/>
  <c r="H57" i="1"/>
  <c r="H56" i="1"/>
  <c r="H55" i="1"/>
  <c r="H54" i="1"/>
  <c r="H53" i="1"/>
  <c r="H52" i="1"/>
  <c r="H51" i="1"/>
  <c r="H50" i="1"/>
  <c r="H49" i="1"/>
  <c r="H48" i="1"/>
  <c r="H47" i="1"/>
  <c r="H46" i="1"/>
  <c r="K46" i="1" s="1"/>
  <c r="H45" i="1"/>
  <c r="K43" i="1" s="1"/>
  <c r="H44" i="1"/>
  <c r="H43" i="1"/>
  <c r="H42" i="1"/>
  <c r="H41" i="1"/>
  <c r="H40" i="1"/>
  <c r="K40" i="1" s="1"/>
  <c r="H39" i="1"/>
  <c r="H38" i="1"/>
  <c r="H37" i="1"/>
  <c r="H36" i="1"/>
  <c r="H35" i="1"/>
  <c r="H34" i="1"/>
  <c r="K34" i="1" s="1"/>
  <c r="H33" i="1"/>
  <c r="K33" i="1" s="1"/>
  <c r="H32" i="1"/>
  <c r="G58" i="1" s="1"/>
  <c r="G59" i="1" s="1"/>
  <c r="I63" i="1" s="1"/>
  <c r="H26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25" i="1" s="1"/>
  <c r="H4" i="1"/>
  <c r="H3" i="1"/>
  <c r="G28" i="1" l="1"/>
  <c r="G27" i="1"/>
  <c r="K32" i="1"/>
</calcChain>
</file>

<file path=xl/sharedStrings.xml><?xml version="1.0" encoding="utf-8"?>
<sst xmlns="http://schemas.openxmlformats.org/spreadsheetml/2006/main" count="221" uniqueCount="98">
  <si>
    <t>Planned Budget</t>
  </si>
  <si>
    <t>Source &amp; Date</t>
  </si>
  <si>
    <t>Part Number</t>
  </si>
  <si>
    <t>Description</t>
  </si>
  <si>
    <t>Supplier</t>
  </si>
  <si>
    <t>Quantity</t>
  </si>
  <si>
    <t>Unit Cost</t>
  </si>
  <si>
    <t>Total Cost</t>
  </si>
  <si>
    <t>V</t>
  </si>
  <si>
    <t>3434T116</t>
  </si>
  <si>
    <t>Pulley for lifting - 3/16" rope - 1 1/2" OD</t>
  </si>
  <si>
    <t>McMaster-Carr</t>
  </si>
  <si>
    <t>5913K71</t>
  </si>
  <si>
    <t>Low-Profile Mounted Sealed Steel Ball Bearing</t>
  </si>
  <si>
    <t>3790T11</t>
  </si>
  <si>
    <t>H.T. W.R. Rope - ForLifting</t>
  </si>
  <si>
    <t>E</t>
  </si>
  <si>
    <t>WARN 69635</t>
  </si>
  <si>
    <t>Aluminum Winch Drum</t>
  </si>
  <si>
    <t>Grainger</t>
  </si>
  <si>
    <t>A</t>
  </si>
  <si>
    <t>MTGP-P06-1J008</t>
  </si>
  <si>
    <t>IronHorse parallel shaft DC gearmotor - 50 lb-in 12V 1.39 FLA</t>
  </si>
  <si>
    <t>Automation Direct</t>
  </si>
  <si>
    <t>O</t>
  </si>
  <si>
    <t>Lejin-02</t>
  </si>
  <si>
    <t>ZippBattery 12V 12Ah w/ Harness</t>
  </si>
  <si>
    <t>Amazon - UPS Battery Center</t>
  </si>
  <si>
    <t>12V 40A Reversible Controller</t>
  </si>
  <si>
    <t>Amazon - Lejin</t>
  </si>
  <si>
    <t>UNKN</t>
  </si>
  <si>
    <t>12V Charger w/ Clip</t>
  </si>
  <si>
    <t>Amazon - SafeAMP</t>
  </si>
  <si>
    <t>H</t>
  </si>
  <si>
    <t>#10-32 x 3/4 in. Combo Round Head Zinc Plated Machine Screw (8-Pack)</t>
  </si>
  <si>
    <t>Home Depot</t>
  </si>
  <si>
    <t>92620A587</t>
  </si>
  <si>
    <t>Zinc Yellow-Chromate Plated Hex Head Screw
 Grade 8 Steel, 5/16"-18 Thread Size, 1-1/2" Long, Fully Threaded (10)</t>
  </si>
  <si>
    <t>5/16 in.-18 Zinc Plated Hex Nut</t>
  </si>
  <si>
    <t>7767T42</t>
  </si>
  <si>
    <t>Low-Carbon Steel Round Tube
 0.12" Wall Thickness, 1/2" OD</t>
  </si>
  <si>
    <t>98023A030</t>
  </si>
  <si>
    <t>Zinc Yellow-Chromate Plated Grade 8 Steel Washer (50)</t>
  </si>
  <si>
    <t>89495K21</t>
  </si>
  <si>
    <t>304/304L Stainless Steel Tube, 0.083" Thick, 1/2" OD, Seamless</t>
  </si>
  <si>
    <t>3014T46</t>
  </si>
  <si>
    <t>Steel Eyebolt with Shoulder - for Lifting
 5/16"-18 Thread Size, 1-1/8" Thread Length</t>
  </si>
  <si>
    <t>8672K41</t>
  </si>
  <si>
    <t>Food-Grade UHMW Plastic Trim
 1/8" Wide x 1/4" High Inside</t>
  </si>
  <si>
    <t>8510K16</t>
  </si>
  <si>
    <t>SBR Rubber Trim
 1/8" Inside Width, 1/4" Inside Height</t>
  </si>
  <si>
    <t>7165T33</t>
  </si>
  <si>
    <t>Slippery Trim with Adhesive Back
 UHMW Plastic, 12" Wide x 0.022" High Outside, 3 Feet Long</t>
  </si>
  <si>
    <t>-</t>
  </si>
  <si>
    <t>9657K395</t>
  </si>
  <si>
    <t>Compression Spring - 2" Long</t>
  </si>
  <si>
    <t>8842T89</t>
  </si>
  <si>
    <t>Strap and Steel Buckle - 10' long</t>
  </si>
  <si>
    <t>3013T45</t>
  </si>
  <si>
    <t>Steel Eye Bolt</t>
  </si>
  <si>
    <t>Est. Tax</t>
  </si>
  <si>
    <t>Total Anticipated Material Cost:</t>
  </si>
  <si>
    <t>Total Anticipated Cost (w/ tax):</t>
  </si>
  <si>
    <t>Actual Expendatures</t>
  </si>
  <si>
    <t>Shipped</t>
  </si>
  <si>
    <t>S&amp;H</t>
  </si>
  <si>
    <t>Tax</t>
  </si>
  <si>
    <t>Total Recipt</t>
  </si>
  <si>
    <t>Ebay - 3/8</t>
  </si>
  <si>
    <t>S&amp;R</t>
  </si>
  <si>
    <t>Auto.Di - 3/8</t>
  </si>
  <si>
    <t>Home Depot - 3/4</t>
  </si>
  <si>
    <t>Y</t>
  </si>
  <si>
    <t>MACH SCR RND HD CMB SS #10-32X1"</t>
  </si>
  <si>
    <t>AKD</t>
  </si>
  <si>
    <t>HEX BOLT 5/16X2</t>
  </si>
  <si>
    <t>AHD</t>
  </si>
  <si>
    <t>1/4-28"X1-1/2"HEX BOLT GR 5 ZP (AHD)</t>
  </si>
  <si>
    <t>AAB</t>
  </si>
  <si>
    <t>HEX NUTS-USS 1/4</t>
  </si>
  <si>
    <t>ABC</t>
  </si>
  <si>
    <t>HEX NUTS-USS 5/16</t>
  </si>
  <si>
    <t>PART RETURN</t>
  </si>
  <si>
    <t>ABB</t>
  </si>
  <si>
    <t>CUT WASHERS 5/16</t>
  </si>
  <si>
    <t>AHB</t>
  </si>
  <si>
    <t>HEX BOLTS 5/16X1-1/2</t>
  </si>
  <si>
    <t>CUSTOMER SATISFACTION DISCOUNT</t>
  </si>
  <si>
    <t>McMaster-Carr - 3/4</t>
  </si>
  <si>
    <t>McMaster-Carr - 3/13</t>
  </si>
  <si>
    <t>Total Category Cost:</t>
  </si>
  <si>
    <t>Total Cost:</t>
  </si>
  <si>
    <t>Reimbursement Recieved:</t>
  </si>
  <si>
    <t>Reimbursement 1:</t>
  </si>
  <si>
    <t>Reimbursement 2:</t>
  </si>
  <si>
    <t>Reimbursement 3:</t>
  </si>
  <si>
    <t>Balance:</t>
  </si>
  <si>
    <t>Amazon - 3/7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</si>
</sst>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1"/>
      <color rgb="FF000000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/>
    <xf numFmtId="0" fontId="3" fillId="0" borderId="4" xfId="0" applyFont="1" applyBorder="1" applyAlignment="1"/>
    <xf numFmtId="164" fontId="3" fillId="0" borderId="4" xfId="0" applyNumberFormat="1" applyFont="1" applyBorder="1" applyAlignment="1"/>
    <xf numFmtId="0" fontId="3" fillId="0" borderId="4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10" fontId="3" fillId="0" borderId="4" xfId="0" applyNumberFormat="1" applyFont="1" applyBorder="1" applyAlignment="1"/>
    <xf numFmtId="0" fontId="3" fillId="0" borderId="0" xfId="0" applyFont="1" applyAlignment="1"/>
    <xf numFmtId="0" fontId="3" fillId="0" borderId="8" xfId="0" applyFont="1" applyBorder="1" applyAlignment="1"/>
    <xf numFmtId="0" fontId="3" fillId="0" borderId="4" xfId="0" applyFont="1" applyBorder="1" applyAlignment="1"/>
    <xf numFmtId="0" fontId="4" fillId="0" borderId="4" xfId="0" applyFont="1" applyBorder="1" applyAlignment="1"/>
    <xf numFmtId="0" fontId="1" fillId="0" borderId="4" xfId="0" applyFont="1" applyBorder="1" applyAlignment="1"/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/>
    <xf numFmtId="0" fontId="3" fillId="0" borderId="9" xfId="0" applyFont="1" applyBorder="1" applyAlignment="1">
      <alignment horizontal="right"/>
    </xf>
    <xf numFmtId="164" fontId="3" fillId="0" borderId="9" xfId="0" applyNumberFormat="1" applyFont="1" applyBorder="1" applyAlignment="1"/>
    <xf numFmtId="164" fontId="4" fillId="0" borderId="9" xfId="0" applyNumberFormat="1" applyFont="1" applyBorder="1" applyAlignment="1"/>
    <xf numFmtId="164" fontId="1" fillId="0" borderId="9" xfId="0" applyNumberFormat="1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/>
    <xf numFmtId="0" fontId="3" fillId="0" borderId="10" xfId="0" applyFont="1" applyBorder="1" applyAlignment="1">
      <alignment horizontal="right"/>
    </xf>
    <xf numFmtId="164" fontId="3" fillId="0" borderId="10" xfId="0" applyNumberFormat="1" applyFont="1" applyBorder="1" applyAlignment="1"/>
    <xf numFmtId="164" fontId="4" fillId="0" borderId="10" xfId="0" applyNumberFormat="1" applyFont="1" applyBorder="1" applyAlignment="1"/>
    <xf numFmtId="164" fontId="1" fillId="0" borderId="10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/>
    <xf numFmtId="0" fontId="3" fillId="0" borderId="11" xfId="0" applyFont="1" applyBorder="1" applyAlignment="1"/>
    <xf numFmtId="0" fontId="3" fillId="0" borderId="11" xfId="0" applyFont="1" applyBorder="1" applyAlignment="1">
      <alignment horizontal="right"/>
    </xf>
    <xf numFmtId="164" fontId="3" fillId="0" borderId="11" xfId="0" applyNumberFormat="1" applyFont="1" applyBorder="1" applyAlignment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/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164" fontId="4" fillId="0" borderId="14" xfId="0" applyNumberFormat="1" applyFont="1" applyBorder="1" applyAlignment="1"/>
    <xf numFmtId="164" fontId="3" fillId="0" borderId="6" xfId="0" applyNumberFormat="1" applyFont="1" applyBorder="1" applyAlignment="1"/>
    <xf numFmtId="0" fontId="1" fillId="0" borderId="9" xfId="0" applyFont="1" applyBorder="1" applyAlignment="1">
      <alignment horizontal="center"/>
    </xf>
    <xf numFmtId="0" fontId="1" fillId="0" borderId="9" xfId="0" applyFont="1" applyBorder="1" applyAlignment="1"/>
    <xf numFmtId="164" fontId="1" fillId="0" borderId="9" xfId="0" applyNumberFormat="1" applyFont="1" applyBorder="1" applyAlignment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9" xfId="0" applyFont="1" applyBorder="1" applyAlignment="1"/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/>
    <xf numFmtId="0" fontId="3" fillId="0" borderId="9" xfId="0" applyFont="1" applyBorder="1" applyAlignment="1">
      <alignment horizontal="left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/>
    <xf numFmtId="164" fontId="3" fillId="0" borderId="14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/>
    <xf numFmtId="0" fontId="3" fillId="0" borderId="8" xfId="0" applyFont="1" applyBorder="1" applyAlignment="1"/>
    <xf numFmtId="164" fontId="3" fillId="0" borderId="13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4" fillId="0" borderId="0" xfId="0" applyFont="1"/>
    <xf numFmtId="0" fontId="2" fillId="2" borderId="11" xfId="0" applyFont="1" applyFill="1" applyBorder="1" applyAlignment="1"/>
    <xf numFmtId="0" fontId="3" fillId="0" borderId="5" xfId="0" applyFont="1" applyBorder="1" applyAlignment="1">
      <alignment horizontal="center" vertical="top" wrapText="1"/>
    </xf>
    <xf numFmtId="0" fontId="2" fillId="0" borderId="5" xfId="0" applyFont="1" applyBorder="1"/>
    <xf numFmtId="0" fontId="2" fillId="0" borderId="10" xfId="0" applyFont="1" applyBorder="1"/>
    <xf numFmtId="164" fontId="4" fillId="0" borderId="5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64" fontId="1" fillId="0" borderId="6" xfId="0" applyNumberFormat="1" applyFont="1" applyBorder="1"/>
    <xf numFmtId="164" fontId="4" fillId="0" borderId="12" xfId="0" applyNumberFormat="1" applyFont="1" applyBorder="1" applyAlignment="1"/>
    <xf numFmtId="0" fontId="2" fillId="0" borderId="13" xfId="0" applyFont="1" applyBorder="1"/>
    <xf numFmtId="164" fontId="4" fillId="0" borderId="5" xfId="0" applyNumberFormat="1" applyFont="1" applyBorder="1" applyAlignment="1"/>
    <xf numFmtId="0" fontId="2" fillId="0" borderId="11" xfId="0" applyFont="1" applyBorder="1"/>
    <xf numFmtId="0" fontId="2" fillId="0" borderId="12" xfId="0" applyFont="1" applyBorder="1"/>
    <xf numFmtId="0" fontId="1" fillId="0" borderId="13" xfId="0" applyFont="1" applyBorder="1" applyAlignment="1">
      <alignment horizontal="right"/>
    </xf>
    <xf numFmtId="0" fontId="2" fillId="0" borderId="7" xfId="0" applyFont="1" applyBorder="1"/>
    <xf numFmtId="164" fontId="1" fillId="0" borderId="13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2" fillId="0" borderId="17" xfId="0" applyFont="1" applyBorder="1"/>
    <xf numFmtId="164" fontId="1" fillId="0" borderId="16" xfId="0" applyNumberFormat="1" applyFont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0" fontId="2" fillId="0" borderId="18" xfId="0" applyFont="1" applyBorder="1"/>
    <xf numFmtId="0" fontId="3" fillId="0" borderId="1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67"/>
  <sheetViews>
    <sheetView tabSelected="1" topLeftCell="A43" zoomScale="110" zoomScaleNormal="110" workbookViewId="0">
      <selection activeCell="K7" sqref="K7"/>
    </sheetView>
  </sheetViews>
  <sheetFormatPr defaultColWidth="14.44140625" defaultRowHeight="15.75" customHeight="1" x14ac:dyDescent="0.25"/>
  <cols>
    <col min="1" max="1" width="16.5546875" customWidth="1"/>
    <col min="2" max="2" width="8.109375" customWidth="1"/>
    <col min="3" max="3" width="16.5546875" customWidth="1"/>
    <col min="4" max="4" width="41" customWidth="1"/>
    <col min="5" max="5" width="20.5546875" customWidth="1"/>
    <col min="6" max="6" width="8.44140625" customWidth="1"/>
    <col min="7" max="7" width="10" customWidth="1"/>
    <col min="8" max="8" width="9.5546875" customWidth="1"/>
    <col min="9" max="9" width="9.33203125" customWidth="1"/>
    <col min="10" max="10" width="8.88671875" customWidth="1"/>
    <col min="11" max="11" width="11.5546875" customWidth="1"/>
  </cols>
  <sheetData>
    <row r="1" spans="1:8" ht="13.2" x14ac:dyDescent="0.25">
      <c r="A1" s="83" t="s">
        <v>0</v>
      </c>
      <c r="B1" s="84"/>
      <c r="C1" s="84"/>
      <c r="D1" s="84"/>
      <c r="E1" s="84"/>
      <c r="F1" s="84"/>
      <c r="G1" s="84"/>
      <c r="H1" s="85"/>
    </row>
    <row r="2" spans="1:8" ht="15.75" customHeight="1" x14ac:dyDescent="0.3">
      <c r="A2" s="1" t="s">
        <v>1</v>
      </c>
      <c r="B2" s="1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customHeight="1" x14ac:dyDescent="0.3">
      <c r="A3" s="2" t="s">
        <v>8</v>
      </c>
      <c r="B3" s="2"/>
      <c r="C3" s="1" t="s">
        <v>9</v>
      </c>
      <c r="D3" s="1" t="s">
        <v>10</v>
      </c>
      <c r="E3" s="1" t="s">
        <v>11</v>
      </c>
      <c r="F3" s="3">
        <v>6</v>
      </c>
      <c r="G3" s="4">
        <v>3.95</v>
      </c>
      <c r="H3" s="4">
        <f t="shared" ref="H3:H24" si="0">G3*F3</f>
        <v>23.700000000000003</v>
      </c>
    </row>
    <row r="4" spans="1:8" ht="15.75" customHeight="1" x14ac:dyDescent="0.3">
      <c r="A4" s="2" t="s">
        <v>8</v>
      </c>
      <c r="B4" s="2"/>
      <c r="C4" s="1" t="s">
        <v>12</v>
      </c>
      <c r="D4" s="1" t="s">
        <v>13</v>
      </c>
      <c r="E4" s="1" t="s">
        <v>11</v>
      </c>
      <c r="F4" s="3">
        <v>2</v>
      </c>
      <c r="G4" s="4">
        <v>11.33</v>
      </c>
      <c r="H4" s="4">
        <f t="shared" si="0"/>
        <v>22.66</v>
      </c>
    </row>
    <row r="5" spans="1:8" ht="15.75" customHeight="1" x14ac:dyDescent="0.3">
      <c r="A5" s="2" t="s">
        <v>8</v>
      </c>
      <c r="B5" s="2"/>
      <c r="C5" s="1" t="s">
        <v>14</v>
      </c>
      <c r="D5" s="1" t="s">
        <v>15</v>
      </c>
      <c r="E5" s="1" t="s">
        <v>11</v>
      </c>
      <c r="F5" s="3">
        <v>25</v>
      </c>
      <c r="G5" s="4">
        <v>0.66</v>
      </c>
      <c r="H5" s="4">
        <f t="shared" si="0"/>
        <v>16.5</v>
      </c>
    </row>
    <row r="6" spans="1:8" ht="15.75" customHeight="1" x14ac:dyDescent="0.3">
      <c r="A6" s="2" t="s">
        <v>16</v>
      </c>
      <c r="B6" s="2"/>
      <c r="C6" s="1" t="s">
        <v>17</v>
      </c>
      <c r="D6" s="1" t="s">
        <v>18</v>
      </c>
      <c r="E6" s="1" t="s">
        <v>19</v>
      </c>
      <c r="F6" s="3">
        <v>2</v>
      </c>
      <c r="G6" s="4">
        <v>39.770000000000003</v>
      </c>
      <c r="H6" s="4">
        <f t="shared" si="0"/>
        <v>79.540000000000006</v>
      </c>
    </row>
    <row r="7" spans="1:8" ht="15.75" customHeight="1" x14ac:dyDescent="0.3">
      <c r="A7" s="2" t="s">
        <v>20</v>
      </c>
      <c r="B7" s="2"/>
      <c r="C7" s="1" t="s">
        <v>21</v>
      </c>
      <c r="D7" s="1" t="s">
        <v>22</v>
      </c>
      <c r="E7" s="1" t="s">
        <v>23</v>
      </c>
      <c r="F7" s="3">
        <v>2</v>
      </c>
      <c r="G7" s="4">
        <v>171</v>
      </c>
      <c r="H7" s="4">
        <f t="shared" si="0"/>
        <v>342</v>
      </c>
    </row>
    <row r="8" spans="1:8" ht="15.75" customHeight="1" x14ac:dyDescent="0.3">
      <c r="A8" s="2" t="s">
        <v>24</v>
      </c>
      <c r="B8" s="5"/>
      <c r="C8" s="6" t="s">
        <v>25</v>
      </c>
      <c r="D8" s="1" t="s">
        <v>26</v>
      </c>
      <c r="E8" s="1" t="s">
        <v>27</v>
      </c>
      <c r="F8" s="3">
        <v>1</v>
      </c>
      <c r="G8" s="4">
        <v>59.99</v>
      </c>
      <c r="H8" s="4">
        <f t="shared" si="0"/>
        <v>59.99</v>
      </c>
    </row>
    <row r="9" spans="1:8" ht="15.75" customHeight="1" x14ac:dyDescent="0.3">
      <c r="A9" s="2" t="s">
        <v>24</v>
      </c>
      <c r="B9" s="7"/>
      <c r="C9" s="8" t="s">
        <v>25</v>
      </c>
      <c r="D9" s="1" t="s">
        <v>28</v>
      </c>
      <c r="E9" s="1" t="s">
        <v>29</v>
      </c>
      <c r="F9" s="3">
        <v>1</v>
      </c>
      <c r="G9" s="4">
        <v>14.99</v>
      </c>
      <c r="H9" s="4">
        <f t="shared" si="0"/>
        <v>14.99</v>
      </c>
    </row>
    <row r="10" spans="1:8" ht="15.75" customHeight="1" x14ac:dyDescent="0.3">
      <c r="A10" s="2" t="s">
        <v>24</v>
      </c>
      <c r="B10" s="2"/>
      <c r="C10" s="9" t="s">
        <v>30</v>
      </c>
      <c r="D10" s="1" t="s">
        <v>31</v>
      </c>
      <c r="E10" s="1" t="s">
        <v>32</v>
      </c>
      <c r="F10" s="3">
        <v>1</v>
      </c>
      <c r="G10" s="4">
        <v>13.98</v>
      </c>
      <c r="H10" s="4">
        <f t="shared" si="0"/>
        <v>13.98</v>
      </c>
    </row>
    <row r="11" spans="1:8" ht="15.75" customHeight="1" x14ac:dyDescent="0.3">
      <c r="A11" s="2" t="s">
        <v>33</v>
      </c>
      <c r="B11" s="2"/>
      <c r="C11" s="10">
        <v>803331</v>
      </c>
      <c r="D11" s="11" t="s">
        <v>34</v>
      </c>
      <c r="E11" s="1" t="s">
        <v>35</v>
      </c>
      <c r="F11" s="3">
        <v>1</v>
      </c>
      <c r="G11" s="4">
        <v>1.18</v>
      </c>
      <c r="H11" s="4">
        <f t="shared" si="0"/>
        <v>1.18</v>
      </c>
    </row>
    <row r="12" spans="1:8" ht="15.75" customHeight="1" x14ac:dyDescent="0.3">
      <c r="A12" s="2" t="s">
        <v>33</v>
      </c>
      <c r="B12" s="2"/>
      <c r="C12" s="1" t="s">
        <v>36</v>
      </c>
      <c r="D12" s="11" t="s">
        <v>37</v>
      </c>
      <c r="E12" s="1" t="s">
        <v>11</v>
      </c>
      <c r="F12" s="3">
        <v>1</v>
      </c>
      <c r="G12" s="4">
        <v>5.44</v>
      </c>
      <c r="H12" s="4">
        <f t="shared" si="0"/>
        <v>5.44</v>
      </c>
    </row>
    <row r="13" spans="1:8" ht="15.75" customHeight="1" x14ac:dyDescent="0.3">
      <c r="A13" s="2" t="s">
        <v>33</v>
      </c>
      <c r="B13" s="2"/>
      <c r="C13" s="10">
        <v>801746</v>
      </c>
      <c r="D13" s="1" t="s">
        <v>38</v>
      </c>
      <c r="E13" s="1" t="s">
        <v>35</v>
      </c>
      <c r="F13" s="3">
        <v>12</v>
      </c>
      <c r="G13" s="4">
        <v>0.13</v>
      </c>
      <c r="H13" s="4">
        <f t="shared" si="0"/>
        <v>1.56</v>
      </c>
    </row>
    <row r="14" spans="1:8" ht="15.75" customHeight="1" x14ac:dyDescent="0.3">
      <c r="A14" s="2" t="s">
        <v>8</v>
      </c>
      <c r="B14" s="2"/>
      <c r="C14" s="10" t="s">
        <v>39</v>
      </c>
      <c r="D14" s="11" t="s">
        <v>40</v>
      </c>
      <c r="E14" s="1" t="s">
        <v>11</v>
      </c>
      <c r="F14" s="3">
        <v>1</v>
      </c>
      <c r="G14" s="4">
        <v>11.62</v>
      </c>
      <c r="H14" s="4">
        <f t="shared" si="0"/>
        <v>11.62</v>
      </c>
    </row>
    <row r="15" spans="1:8" ht="15.75" customHeight="1" x14ac:dyDescent="0.3">
      <c r="A15" s="2" t="s">
        <v>33</v>
      </c>
      <c r="B15" s="12"/>
      <c r="C15" s="13" t="s">
        <v>41</v>
      </c>
      <c r="D15" s="1" t="s">
        <v>42</v>
      </c>
      <c r="E15" s="1" t="s">
        <v>11</v>
      </c>
      <c r="F15" s="3">
        <v>1</v>
      </c>
      <c r="G15" s="4">
        <v>5.43</v>
      </c>
      <c r="H15" s="4">
        <f t="shared" si="0"/>
        <v>5.43</v>
      </c>
    </row>
    <row r="16" spans="1:8" ht="15.75" customHeight="1" x14ac:dyDescent="0.3">
      <c r="A16" s="2" t="s">
        <v>8</v>
      </c>
      <c r="B16" s="2"/>
      <c r="C16" s="1" t="s">
        <v>43</v>
      </c>
      <c r="D16" s="1" t="s">
        <v>44</v>
      </c>
      <c r="E16" s="1" t="s">
        <v>11</v>
      </c>
      <c r="F16" s="3">
        <v>1</v>
      </c>
      <c r="G16" s="14">
        <v>26.88</v>
      </c>
      <c r="H16" s="4">
        <f t="shared" si="0"/>
        <v>26.88</v>
      </c>
    </row>
    <row r="17" spans="1:11" ht="15.75" customHeight="1" x14ac:dyDescent="0.3">
      <c r="A17" s="2" t="s">
        <v>8</v>
      </c>
      <c r="B17" s="2"/>
      <c r="C17" s="1" t="s">
        <v>45</v>
      </c>
      <c r="D17" s="11" t="s">
        <v>46</v>
      </c>
      <c r="E17" s="1" t="s">
        <v>11</v>
      </c>
      <c r="F17" s="3">
        <v>2</v>
      </c>
      <c r="G17" s="4">
        <v>3.45</v>
      </c>
      <c r="H17" s="4">
        <f t="shared" si="0"/>
        <v>6.9</v>
      </c>
    </row>
    <row r="18" spans="1:11" ht="15.75" customHeight="1" x14ac:dyDescent="0.3">
      <c r="A18" s="2" t="s">
        <v>8</v>
      </c>
      <c r="B18" s="2"/>
      <c r="C18" s="1" t="s">
        <v>47</v>
      </c>
      <c r="D18" s="11" t="s">
        <v>48</v>
      </c>
      <c r="E18" s="1" t="s">
        <v>11</v>
      </c>
      <c r="F18" s="3">
        <v>3</v>
      </c>
      <c r="G18" s="4">
        <v>6.1</v>
      </c>
      <c r="H18" s="4">
        <f t="shared" si="0"/>
        <v>18.299999999999997</v>
      </c>
    </row>
    <row r="19" spans="1:11" ht="15.75" customHeight="1" x14ac:dyDescent="0.3">
      <c r="A19" s="2" t="s">
        <v>8</v>
      </c>
      <c r="B19" s="2"/>
      <c r="C19" s="1" t="s">
        <v>49</v>
      </c>
      <c r="D19" s="11" t="s">
        <v>50</v>
      </c>
      <c r="E19" s="1" t="s">
        <v>11</v>
      </c>
      <c r="F19" s="3">
        <v>25</v>
      </c>
      <c r="G19" s="4">
        <v>0.48</v>
      </c>
      <c r="H19" s="4">
        <f t="shared" si="0"/>
        <v>12</v>
      </c>
    </row>
    <row r="20" spans="1:11" ht="15.75" customHeight="1" x14ac:dyDescent="0.3">
      <c r="A20" s="2" t="s">
        <v>8</v>
      </c>
      <c r="B20" s="2"/>
      <c r="C20" s="1" t="s">
        <v>51</v>
      </c>
      <c r="D20" s="11" t="s">
        <v>52</v>
      </c>
      <c r="E20" s="1" t="s">
        <v>11</v>
      </c>
      <c r="F20" s="3">
        <v>1</v>
      </c>
      <c r="G20" s="4">
        <v>44.17</v>
      </c>
      <c r="H20" s="4">
        <f t="shared" si="0"/>
        <v>44.17</v>
      </c>
    </row>
    <row r="21" spans="1:11" ht="15.75" customHeight="1" x14ac:dyDescent="0.3">
      <c r="A21" s="2" t="s">
        <v>53</v>
      </c>
      <c r="B21" s="2"/>
      <c r="C21" s="15"/>
      <c r="D21" s="16"/>
      <c r="E21" s="15"/>
      <c r="F21" s="15"/>
      <c r="G21" s="17"/>
      <c r="H21" s="4">
        <f t="shared" si="0"/>
        <v>0</v>
      </c>
    </row>
    <row r="22" spans="1:11" ht="15.75" customHeight="1" x14ac:dyDescent="0.3">
      <c r="A22" s="2" t="s">
        <v>8</v>
      </c>
      <c r="B22" s="2"/>
      <c r="C22" s="18" t="s">
        <v>54</v>
      </c>
      <c r="D22" s="1" t="s">
        <v>55</v>
      </c>
      <c r="E22" s="15"/>
      <c r="F22" s="1">
        <v>1</v>
      </c>
      <c r="G22" s="4">
        <v>8.7200000000000006</v>
      </c>
      <c r="H22" s="4">
        <f t="shared" si="0"/>
        <v>8.7200000000000006</v>
      </c>
    </row>
    <row r="23" spans="1:11" ht="15.75" customHeight="1" x14ac:dyDescent="0.3">
      <c r="A23" s="2" t="s">
        <v>8</v>
      </c>
      <c r="B23" s="2"/>
      <c r="C23" s="18" t="s">
        <v>56</v>
      </c>
      <c r="D23" s="1" t="s">
        <v>57</v>
      </c>
      <c r="E23" s="15"/>
      <c r="F23" s="1">
        <v>1</v>
      </c>
      <c r="G23" s="4">
        <v>14.13</v>
      </c>
      <c r="H23" s="4">
        <f t="shared" si="0"/>
        <v>14.13</v>
      </c>
    </row>
    <row r="24" spans="1:11" ht="15.75" customHeight="1" x14ac:dyDescent="0.3">
      <c r="A24" s="2" t="s">
        <v>8</v>
      </c>
      <c r="B24" s="2"/>
      <c r="C24" s="18" t="s">
        <v>58</v>
      </c>
      <c r="D24" s="1" t="s">
        <v>59</v>
      </c>
      <c r="E24" s="15"/>
      <c r="F24" s="1">
        <v>2</v>
      </c>
      <c r="G24" s="4">
        <v>3.21</v>
      </c>
      <c r="H24" s="4">
        <f t="shared" si="0"/>
        <v>6.42</v>
      </c>
    </row>
    <row r="25" spans="1:11" ht="15.75" customHeight="1" x14ac:dyDescent="0.3">
      <c r="A25" s="2" t="s">
        <v>53</v>
      </c>
      <c r="B25" s="19"/>
      <c r="D25" s="1"/>
      <c r="F25" s="1" t="s">
        <v>60</v>
      </c>
      <c r="G25" s="20">
        <v>7.0000000000000007E-2</v>
      </c>
      <c r="H25" s="4">
        <f>SUM(H3:H24)*G25</f>
        <v>51.527699999999989</v>
      </c>
    </row>
    <row r="26" spans="1:11" ht="15.75" customHeight="1" x14ac:dyDescent="0.3">
      <c r="A26" s="2" t="s">
        <v>53</v>
      </c>
      <c r="B26" s="2"/>
      <c r="C26" s="15"/>
      <c r="D26" s="1"/>
      <c r="E26" s="15"/>
      <c r="F26" s="15"/>
      <c r="G26" s="17"/>
      <c r="H26" s="4">
        <f>G26*F26</f>
        <v>0</v>
      </c>
    </row>
    <row r="27" spans="1:11" ht="15.75" customHeight="1" x14ac:dyDescent="0.3">
      <c r="A27" s="21"/>
      <c r="B27" s="21"/>
      <c r="C27" s="21"/>
      <c r="D27" s="22"/>
      <c r="E27" s="86" t="s">
        <v>61</v>
      </c>
      <c r="F27" s="85"/>
      <c r="G27" s="87">
        <f>SUM(H3:H24)</f>
        <v>736.10999999999979</v>
      </c>
      <c r="H27" s="85"/>
    </row>
    <row r="28" spans="1:11" ht="14.4" x14ac:dyDescent="0.3">
      <c r="E28" s="88" t="s">
        <v>62</v>
      </c>
      <c r="F28" s="85"/>
      <c r="G28" s="87">
        <f>SUM(H3:H26)</f>
        <v>787.63769999999977</v>
      </c>
      <c r="H28" s="85"/>
    </row>
    <row r="30" spans="1:11" ht="14.4" x14ac:dyDescent="0.3">
      <c r="A30" s="89" t="s">
        <v>63</v>
      </c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4.4" x14ac:dyDescent="0.3">
      <c r="A31" s="23" t="s">
        <v>1</v>
      </c>
      <c r="B31" s="23" t="s">
        <v>64</v>
      </c>
      <c r="C31" s="23" t="s">
        <v>2</v>
      </c>
      <c r="D31" s="23" t="s">
        <v>3</v>
      </c>
      <c r="E31" s="23" t="s">
        <v>4</v>
      </c>
      <c r="F31" s="23" t="s">
        <v>5</v>
      </c>
      <c r="G31" s="23" t="s">
        <v>6</v>
      </c>
      <c r="H31" s="23" t="s">
        <v>7</v>
      </c>
      <c r="I31" s="24" t="s">
        <v>65</v>
      </c>
      <c r="J31" s="24" t="s">
        <v>66</v>
      </c>
      <c r="K31" s="25" t="s">
        <v>67</v>
      </c>
    </row>
    <row r="32" spans="1:11" ht="14.4" x14ac:dyDescent="0.3">
      <c r="A32" s="26" t="s">
        <v>68</v>
      </c>
      <c r="B32" s="27" t="s">
        <v>69</v>
      </c>
      <c r="C32" s="28" t="s">
        <v>17</v>
      </c>
      <c r="D32" s="28" t="s">
        <v>18</v>
      </c>
      <c r="E32" s="28" t="s">
        <v>19</v>
      </c>
      <c r="F32" s="29">
        <v>2</v>
      </c>
      <c r="G32" s="30">
        <v>39.770000000000003</v>
      </c>
      <c r="H32" s="30">
        <f t="shared" ref="H32:H57" si="1">G32*F32</f>
        <v>79.540000000000006</v>
      </c>
      <c r="I32" s="31">
        <v>0</v>
      </c>
      <c r="J32" s="31">
        <v>5.57</v>
      </c>
      <c r="K32" s="32">
        <f t="shared" ref="K32:K33" si="2">SUM(H32:J32)</f>
        <v>85.110000000000014</v>
      </c>
    </row>
    <row r="33" spans="1:11" ht="14.4" x14ac:dyDescent="0.3">
      <c r="A33" s="33" t="s">
        <v>70</v>
      </c>
      <c r="B33" s="34" t="s">
        <v>69</v>
      </c>
      <c r="C33" s="35" t="s">
        <v>21</v>
      </c>
      <c r="D33" s="35" t="s">
        <v>22</v>
      </c>
      <c r="E33" s="35" t="s">
        <v>23</v>
      </c>
      <c r="F33" s="36">
        <v>2</v>
      </c>
      <c r="G33" s="37">
        <v>171</v>
      </c>
      <c r="H33" s="37">
        <f t="shared" si="1"/>
        <v>342</v>
      </c>
      <c r="I33" s="38">
        <v>0</v>
      </c>
      <c r="J33" s="38">
        <v>23.94</v>
      </c>
      <c r="K33" s="39">
        <f t="shared" si="2"/>
        <v>365.94</v>
      </c>
    </row>
    <row r="34" spans="1:11" ht="14.4" x14ac:dyDescent="0.3">
      <c r="A34" s="79" t="s">
        <v>71</v>
      </c>
      <c r="B34" s="40" t="s">
        <v>72</v>
      </c>
      <c r="C34" s="41">
        <v>887480144215</v>
      </c>
      <c r="D34" s="42" t="s">
        <v>73</v>
      </c>
      <c r="E34" s="43" t="s">
        <v>35</v>
      </c>
      <c r="F34" s="44">
        <v>3</v>
      </c>
      <c r="G34" s="45">
        <v>1.18</v>
      </c>
      <c r="H34" s="45">
        <f t="shared" si="1"/>
        <v>3.54</v>
      </c>
      <c r="I34" s="91">
        <v>0</v>
      </c>
      <c r="J34" s="93">
        <v>0.65</v>
      </c>
      <c r="K34" s="90">
        <f>SUM(H34:J39)</f>
        <v>6.7100000000000017</v>
      </c>
    </row>
    <row r="35" spans="1:11" ht="14.4" x14ac:dyDescent="0.3">
      <c r="A35" s="80"/>
      <c r="B35" s="46" t="s">
        <v>72</v>
      </c>
      <c r="C35" s="23" t="s">
        <v>74</v>
      </c>
      <c r="D35" s="47" t="s">
        <v>75</v>
      </c>
      <c r="E35" s="43" t="s">
        <v>35</v>
      </c>
      <c r="F35" s="48">
        <v>6</v>
      </c>
      <c r="G35" s="49">
        <v>0.27</v>
      </c>
      <c r="H35" s="45">
        <f t="shared" si="1"/>
        <v>1.62</v>
      </c>
      <c r="I35" s="95"/>
      <c r="J35" s="80"/>
      <c r="K35" s="80"/>
    </row>
    <row r="36" spans="1:11" ht="14.4" x14ac:dyDescent="0.3">
      <c r="A36" s="80"/>
      <c r="B36" s="50" t="s">
        <v>53</v>
      </c>
      <c r="C36" s="51" t="s">
        <v>76</v>
      </c>
      <c r="D36" s="52" t="s">
        <v>77</v>
      </c>
      <c r="E36" s="53" t="s">
        <v>35</v>
      </c>
      <c r="F36" s="54">
        <v>4</v>
      </c>
      <c r="G36" s="49">
        <v>0.32</v>
      </c>
      <c r="H36" s="45">
        <f t="shared" si="1"/>
        <v>1.28</v>
      </c>
      <c r="I36" s="95"/>
      <c r="J36" s="80"/>
      <c r="K36" s="80"/>
    </row>
    <row r="37" spans="1:11" ht="14.4" x14ac:dyDescent="0.3">
      <c r="A37" s="80"/>
      <c r="B37" s="50" t="s">
        <v>53</v>
      </c>
      <c r="C37" s="51" t="s">
        <v>78</v>
      </c>
      <c r="D37" s="52" t="s">
        <v>79</v>
      </c>
      <c r="E37" s="23" t="s">
        <v>35</v>
      </c>
      <c r="F37" s="48">
        <v>20</v>
      </c>
      <c r="G37" s="49">
        <v>0.08</v>
      </c>
      <c r="H37" s="45">
        <f t="shared" si="1"/>
        <v>1.6</v>
      </c>
      <c r="I37" s="95"/>
      <c r="J37" s="80"/>
      <c r="K37" s="80"/>
    </row>
    <row r="38" spans="1:11" ht="14.4" x14ac:dyDescent="0.3">
      <c r="A38" s="80"/>
      <c r="B38" s="50" t="s">
        <v>72</v>
      </c>
      <c r="C38" s="51" t="s">
        <v>80</v>
      </c>
      <c r="D38" s="52" t="s">
        <v>81</v>
      </c>
      <c r="E38" s="53" t="s">
        <v>35</v>
      </c>
      <c r="F38" s="48">
        <v>10</v>
      </c>
      <c r="G38" s="49">
        <v>0.13</v>
      </c>
      <c r="H38" s="45">
        <f t="shared" si="1"/>
        <v>1.3</v>
      </c>
      <c r="I38" s="92"/>
      <c r="J38" s="94"/>
      <c r="K38" s="80"/>
    </row>
    <row r="39" spans="1:11" ht="14.4" x14ac:dyDescent="0.3">
      <c r="A39" s="80"/>
      <c r="B39" s="27" t="s">
        <v>53</v>
      </c>
      <c r="C39" s="55" t="s">
        <v>53</v>
      </c>
      <c r="D39" s="28" t="s">
        <v>82</v>
      </c>
      <c r="E39" s="28" t="s">
        <v>35</v>
      </c>
      <c r="F39" s="29">
        <v>1</v>
      </c>
      <c r="G39" s="30">
        <v>-3.08</v>
      </c>
      <c r="H39" s="37">
        <f t="shared" si="1"/>
        <v>-3.08</v>
      </c>
      <c r="I39" s="56">
        <v>0</v>
      </c>
      <c r="J39" s="38">
        <v>-0.2</v>
      </c>
      <c r="K39" s="81"/>
    </row>
    <row r="40" spans="1:11" ht="14.4" x14ac:dyDescent="0.3">
      <c r="A40" s="80"/>
      <c r="B40" s="40" t="s">
        <v>72</v>
      </c>
      <c r="C40" s="41" t="s">
        <v>83</v>
      </c>
      <c r="D40" s="43" t="s">
        <v>84</v>
      </c>
      <c r="E40" s="43" t="s">
        <v>35</v>
      </c>
      <c r="F40" s="44">
        <v>20</v>
      </c>
      <c r="G40" s="45">
        <v>0.15</v>
      </c>
      <c r="H40" s="45">
        <f t="shared" si="1"/>
        <v>3</v>
      </c>
      <c r="I40" s="91">
        <v>0</v>
      </c>
      <c r="J40" s="93">
        <v>0.14000000000000001</v>
      </c>
      <c r="K40" s="90">
        <f>SUM(H40:J42)</f>
        <v>2.1400000000000006</v>
      </c>
    </row>
    <row r="41" spans="1:11" ht="14.4" x14ac:dyDescent="0.3">
      <c r="A41" s="80"/>
      <c r="B41" s="50" t="s">
        <v>72</v>
      </c>
      <c r="C41" s="51" t="s">
        <v>85</v>
      </c>
      <c r="D41" s="52" t="s">
        <v>86</v>
      </c>
      <c r="E41" s="52" t="s">
        <v>35</v>
      </c>
      <c r="F41" s="54">
        <v>4</v>
      </c>
      <c r="G41" s="57">
        <v>0.25</v>
      </c>
      <c r="H41" s="45">
        <f t="shared" si="1"/>
        <v>1</v>
      </c>
      <c r="I41" s="92"/>
      <c r="J41" s="94"/>
      <c r="K41" s="80"/>
    </row>
    <row r="42" spans="1:11" ht="14.4" x14ac:dyDescent="0.3">
      <c r="A42" s="81"/>
      <c r="B42" s="58" t="s">
        <v>53</v>
      </c>
      <c r="C42" s="59" t="s">
        <v>53</v>
      </c>
      <c r="D42" s="59" t="s">
        <v>87</v>
      </c>
      <c r="E42" s="59" t="s">
        <v>35</v>
      </c>
      <c r="F42" s="59">
        <v>1</v>
      </c>
      <c r="G42" s="60">
        <v>-2</v>
      </c>
      <c r="H42" s="37">
        <f t="shared" si="1"/>
        <v>-2</v>
      </c>
      <c r="I42" s="56">
        <v>0</v>
      </c>
      <c r="J42" s="38">
        <v>0</v>
      </c>
      <c r="K42" s="81"/>
    </row>
    <row r="43" spans="1:11" ht="14.4" x14ac:dyDescent="0.3">
      <c r="A43" s="79" t="s">
        <v>97</v>
      </c>
      <c r="B43" s="61" t="s">
        <v>72</v>
      </c>
      <c r="C43" s="62" t="s">
        <v>25</v>
      </c>
      <c r="D43" s="43" t="s">
        <v>26</v>
      </c>
      <c r="E43" s="43" t="s">
        <v>27</v>
      </c>
      <c r="F43" s="44">
        <v>1</v>
      </c>
      <c r="G43" s="45">
        <v>59.99</v>
      </c>
      <c r="H43" s="45">
        <f t="shared" si="1"/>
        <v>59.99</v>
      </c>
      <c r="I43" s="82"/>
      <c r="J43" s="82"/>
      <c r="K43" s="90">
        <f>SUM(H43:J45)</f>
        <v>102.94</v>
      </c>
    </row>
    <row r="44" spans="1:11" ht="14.4" x14ac:dyDescent="0.3">
      <c r="A44" s="80"/>
      <c r="B44" s="50" t="s">
        <v>72</v>
      </c>
      <c r="C44" s="63" t="s">
        <v>25</v>
      </c>
      <c r="D44" s="23" t="s">
        <v>28</v>
      </c>
      <c r="E44" s="23" t="s">
        <v>29</v>
      </c>
      <c r="F44" s="48">
        <v>1</v>
      </c>
      <c r="G44" s="49">
        <v>14.99</v>
      </c>
      <c r="H44" s="49">
        <f t="shared" si="1"/>
        <v>14.99</v>
      </c>
      <c r="I44" s="80"/>
      <c r="J44" s="80"/>
      <c r="K44" s="80"/>
    </row>
    <row r="45" spans="1:11" ht="14.4" x14ac:dyDescent="0.3">
      <c r="A45" s="81"/>
      <c r="B45" s="27" t="s">
        <v>72</v>
      </c>
      <c r="C45" s="64" t="s">
        <v>30</v>
      </c>
      <c r="D45" s="28" t="s">
        <v>31</v>
      </c>
      <c r="E45" s="28" t="s">
        <v>32</v>
      </c>
      <c r="F45" s="29">
        <v>2</v>
      </c>
      <c r="G45" s="30">
        <v>13.98</v>
      </c>
      <c r="H45" s="30">
        <f t="shared" si="1"/>
        <v>27.96</v>
      </c>
      <c r="I45" s="81"/>
      <c r="J45" s="81"/>
      <c r="K45" s="81"/>
    </row>
    <row r="46" spans="1:11" ht="14.4" x14ac:dyDescent="0.3">
      <c r="A46" s="79" t="s">
        <v>88</v>
      </c>
      <c r="B46" s="40" t="s">
        <v>72</v>
      </c>
      <c r="C46" s="43" t="s">
        <v>9</v>
      </c>
      <c r="D46" s="43" t="s">
        <v>10</v>
      </c>
      <c r="E46" s="43" t="s">
        <v>11</v>
      </c>
      <c r="F46" s="44">
        <v>6</v>
      </c>
      <c r="G46" s="45">
        <v>3.95</v>
      </c>
      <c r="H46" s="45">
        <f t="shared" si="1"/>
        <v>23.700000000000003</v>
      </c>
      <c r="I46" s="93">
        <v>35.53</v>
      </c>
      <c r="J46" s="93">
        <v>17.12</v>
      </c>
      <c r="K46" s="90">
        <f>SUM(H46:J56)</f>
        <v>253.21000000000004</v>
      </c>
    </row>
    <row r="47" spans="1:11" ht="14.4" x14ac:dyDescent="0.3">
      <c r="A47" s="80"/>
      <c r="B47" s="46" t="s">
        <v>72</v>
      </c>
      <c r="C47" s="23" t="s">
        <v>12</v>
      </c>
      <c r="D47" s="23" t="s">
        <v>13</v>
      </c>
      <c r="E47" s="23" t="s">
        <v>11</v>
      </c>
      <c r="F47" s="48">
        <v>2</v>
      </c>
      <c r="G47" s="49">
        <v>11.33</v>
      </c>
      <c r="H47" s="49">
        <f t="shared" si="1"/>
        <v>22.66</v>
      </c>
      <c r="I47" s="80"/>
      <c r="J47" s="80"/>
      <c r="K47" s="80"/>
    </row>
    <row r="48" spans="1:11" ht="14.4" x14ac:dyDescent="0.3">
      <c r="A48" s="80"/>
      <c r="B48" s="46" t="s">
        <v>72</v>
      </c>
      <c r="C48" s="23" t="s">
        <v>14</v>
      </c>
      <c r="D48" s="23" t="s">
        <v>15</v>
      </c>
      <c r="E48" s="23" t="s">
        <v>11</v>
      </c>
      <c r="F48" s="48">
        <v>1</v>
      </c>
      <c r="G48" s="49">
        <v>17</v>
      </c>
      <c r="H48" s="49">
        <f t="shared" si="1"/>
        <v>17</v>
      </c>
      <c r="I48" s="80"/>
      <c r="J48" s="80"/>
      <c r="K48" s="80"/>
    </row>
    <row r="49" spans="1:11" ht="14.4" x14ac:dyDescent="0.3">
      <c r="A49" s="80"/>
      <c r="B49" s="46" t="s">
        <v>72</v>
      </c>
      <c r="C49" s="23" t="s">
        <v>43</v>
      </c>
      <c r="D49" s="23" t="s">
        <v>44</v>
      </c>
      <c r="E49" s="23" t="s">
        <v>11</v>
      </c>
      <c r="F49" s="48">
        <v>1</v>
      </c>
      <c r="G49" s="65">
        <v>26.88</v>
      </c>
      <c r="H49" s="49">
        <f t="shared" si="1"/>
        <v>26.88</v>
      </c>
      <c r="I49" s="80"/>
      <c r="J49" s="80"/>
      <c r="K49" s="80"/>
    </row>
    <row r="50" spans="1:11" ht="14.4" x14ac:dyDescent="0.3">
      <c r="A50" s="80"/>
      <c r="B50" s="46" t="s">
        <v>72</v>
      </c>
      <c r="C50" s="23" t="s">
        <v>45</v>
      </c>
      <c r="D50" s="47" t="s">
        <v>46</v>
      </c>
      <c r="E50" s="23" t="s">
        <v>11</v>
      </c>
      <c r="F50" s="48">
        <v>2</v>
      </c>
      <c r="G50" s="49">
        <v>3.45</v>
      </c>
      <c r="H50" s="49">
        <f t="shared" si="1"/>
        <v>6.9</v>
      </c>
      <c r="I50" s="80"/>
      <c r="J50" s="80"/>
      <c r="K50" s="80"/>
    </row>
    <row r="51" spans="1:11" ht="14.4" x14ac:dyDescent="0.3">
      <c r="A51" s="80"/>
      <c r="B51" s="46" t="s">
        <v>72</v>
      </c>
      <c r="C51" s="23" t="s">
        <v>47</v>
      </c>
      <c r="D51" s="47" t="s">
        <v>48</v>
      </c>
      <c r="E51" s="23" t="s">
        <v>11</v>
      </c>
      <c r="F51" s="48">
        <v>3</v>
      </c>
      <c r="G51" s="49">
        <v>6.1</v>
      </c>
      <c r="H51" s="49">
        <f t="shared" si="1"/>
        <v>18.299999999999997</v>
      </c>
      <c r="I51" s="80"/>
      <c r="J51" s="80"/>
      <c r="K51" s="80"/>
    </row>
    <row r="52" spans="1:11" ht="14.4" x14ac:dyDescent="0.3">
      <c r="A52" s="80"/>
      <c r="B52" s="46" t="s">
        <v>72</v>
      </c>
      <c r="C52" s="23" t="s">
        <v>49</v>
      </c>
      <c r="D52" s="47" t="s">
        <v>50</v>
      </c>
      <c r="E52" s="23" t="s">
        <v>11</v>
      </c>
      <c r="F52" s="48">
        <v>1</v>
      </c>
      <c r="G52" s="49">
        <v>12</v>
      </c>
      <c r="H52" s="49">
        <f t="shared" si="1"/>
        <v>12</v>
      </c>
      <c r="I52" s="80"/>
      <c r="J52" s="80"/>
      <c r="K52" s="80"/>
    </row>
    <row r="53" spans="1:11" ht="14.4" x14ac:dyDescent="0.3">
      <c r="A53" s="80"/>
      <c r="B53" s="46" t="s">
        <v>72</v>
      </c>
      <c r="C53" s="23" t="s">
        <v>51</v>
      </c>
      <c r="D53" s="47" t="s">
        <v>52</v>
      </c>
      <c r="E53" s="23" t="s">
        <v>11</v>
      </c>
      <c r="F53" s="48">
        <v>1</v>
      </c>
      <c r="G53" s="49">
        <v>44.17</v>
      </c>
      <c r="H53" s="49">
        <f t="shared" si="1"/>
        <v>44.17</v>
      </c>
      <c r="I53" s="80"/>
      <c r="J53" s="80"/>
      <c r="K53" s="80"/>
    </row>
    <row r="54" spans="1:11" ht="14.4" x14ac:dyDescent="0.3">
      <c r="A54" s="80"/>
      <c r="B54" s="46" t="s">
        <v>72</v>
      </c>
      <c r="C54" s="18" t="s">
        <v>54</v>
      </c>
      <c r="D54" s="23" t="s">
        <v>55</v>
      </c>
      <c r="E54" s="66" t="s">
        <v>11</v>
      </c>
      <c r="F54" s="23">
        <v>1</v>
      </c>
      <c r="G54" s="49">
        <v>8.7200000000000006</v>
      </c>
      <c r="H54" s="49">
        <f t="shared" si="1"/>
        <v>8.7200000000000006</v>
      </c>
      <c r="I54" s="80"/>
      <c r="J54" s="80"/>
      <c r="K54" s="80"/>
    </row>
    <row r="55" spans="1:11" ht="14.4" x14ac:dyDescent="0.3">
      <c r="A55" s="80"/>
      <c r="B55" s="46" t="s">
        <v>72</v>
      </c>
      <c r="C55" s="18" t="s">
        <v>56</v>
      </c>
      <c r="D55" s="23" t="s">
        <v>57</v>
      </c>
      <c r="E55" s="66" t="s">
        <v>11</v>
      </c>
      <c r="F55" s="23">
        <v>1</v>
      </c>
      <c r="G55" s="49">
        <v>14.13</v>
      </c>
      <c r="H55" s="49">
        <f t="shared" si="1"/>
        <v>14.13</v>
      </c>
      <c r="I55" s="80"/>
      <c r="J55" s="80"/>
      <c r="K55" s="80"/>
    </row>
    <row r="56" spans="1:11" ht="15" thickBot="1" x14ac:dyDescent="0.35">
      <c r="A56" s="81"/>
      <c r="B56" s="27" t="s">
        <v>72</v>
      </c>
      <c r="C56" s="67" t="s">
        <v>58</v>
      </c>
      <c r="D56" s="28" t="s">
        <v>59</v>
      </c>
      <c r="E56" s="110" t="s">
        <v>11</v>
      </c>
      <c r="F56" s="28">
        <v>2</v>
      </c>
      <c r="G56" s="30">
        <v>3.05</v>
      </c>
      <c r="H56" s="30">
        <f t="shared" si="1"/>
        <v>6.1</v>
      </c>
      <c r="I56" s="81"/>
      <c r="J56" s="81"/>
      <c r="K56" s="81"/>
    </row>
    <row r="57" spans="1:11" ht="29.4" thickBot="1" x14ac:dyDescent="0.35">
      <c r="A57" s="68" t="s">
        <v>89</v>
      </c>
      <c r="B57" s="27" t="s">
        <v>72</v>
      </c>
      <c r="C57" s="55" t="s">
        <v>39</v>
      </c>
      <c r="D57" s="69" t="s">
        <v>40</v>
      </c>
      <c r="E57" s="35" t="s">
        <v>11</v>
      </c>
      <c r="F57" s="29">
        <v>1</v>
      </c>
      <c r="G57" s="30">
        <v>11.62</v>
      </c>
      <c r="H57" s="30">
        <f t="shared" si="1"/>
        <v>11.62</v>
      </c>
      <c r="I57" s="70">
        <v>7.11</v>
      </c>
      <c r="J57" s="71">
        <v>1.36</v>
      </c>
      <c r="K57" s="39">
        <f>SUM(H57:J57)</f>
        <v>20.09</v>
      </c>
    </row>
    <row r="58" spans="1:11" ht="14.4" x14ac:dyDescent="0.3">
      <c r="A58" s="72"/>
      <c r="B58" s="73"/>
      <c r="C58" s="73"/>
      <c r="D58" s="74"/>
      <c r="E58" s="105" t="s">
        <v>90</v>
      </c>
      <c r="F58" s="97"/>
      <c r="G58" s="106">
        <f>SUM(H32:H56)</f>
        <v>733.30000000000007</v>
      </c>
      <c r="H58" s="97"/>
      <c r="I58" s="75">
        <f t="shared" ref="I58:J58" si="3">SUM(I32:I57)</f>
        <v>42.64</v>
      </c>
      <c r="J58" s="76">
        <f t="shared" si="3"/>
        <v>48.58</v>
      </c>
    </row>
    <row r="59" spans="1:11" ht="14.4" x14ac:dyDescent="0.3">
      <c r="A59" s="72"/>
      <c r="B59" s="77"/>
      <c r="C59" s="77"/>
      <c r="D59" s="77"/>
      <c r="E59" s="107" t="s">
        <v>91</v>
      </c>
      <c r="F59" s="102"/>
      <c r="G59" s="108">
        <f>G58+I58+J58</f>
        <v>824.5200000000001</v>
      </c>
      <c r="H59" s="109"/>
      <c r="I59" s="109"/>
      <c r="J59" s="102"/>
    </row>
    <row r="60" spans="1:11" ht="14.4" x14ac:dyDescent="0.25">
      <c r="A60" s="72"/>
      <c r="E60" s="96" t="s">
        <v>92</v>
      </c>
      <c r="F60" s="97"/>
      <c r="G60" s="96" t="s">
        <v>93</v>
      </c>
      <c r="H60" s="97"/>
      <c r="I60" s="98">
        <v>787.64</v>
      </c>
      <c r="J60" s="97"/>
    </row>
    <row r="61" spans="1:11" ht="14.4" x14ac:dyDescent="0.25">
      <c r="A61" s="72"/>
      <c r="G61" s="99" t="s">
        <v>94</v>
      </c>
      <c r="H61" s="85"/>
      <c r="I61" s="100"/>
      <c r="J61" s="85"/>
    </row>
    <row r="62" spans="1:11" ht="14.4" x14ac:dyDescent="0.25">
      <c r="A62" s="72"/>
      <c r="G62" s="101" t="s">
        <v>95</v>
      </c>
      <c r="H62" s="102"/>
      <c r="I62" s="103"/>
      <c r="J62" s="102"/>
    </row>
    <row r="63" spans="1:11" ht="14.4" x14ac:dyDescent="0.25">
      <c r="A63" s="72"/>
      <c r="H63" s="78" t="s">
        <v>96</v>
      </c>
      <c r="I63" s="104">
        <f>G59-SUM(I60,I61,I62)</f>
        <v>36.880000000000109</v>
      </c>
      <c r="J63" s="97"/>
    </row>
    <row r="64" spans="1:11" ht="14.4" x14ac:dyDescent="0.25">
      <c r="A64" s="72"/>
    </row>
    <row r="65" spans="1:1" ht="14.4" x14ac:dyDescent="0.25">
      <c r="A65" s="72"/>
    </row>
    <row r="66" spans="1:1" ht="14.4" x14ac:dyDescent="0.25">
      <c r="A66" s="72"/>
    </row>
    <row r="67" spans="1:1" ht="14.4" x14ac:dyDescent="0.25">
      <c r="A67" s="72"/>
    </row>
  </sheetData>
  <mergeCells count="33">
    <mergeCell ref="G61:H61"/>
    <mergeCell ref="I61:J61"/>
    <mergeCell ref="G62:H62"/>
    <mergeCell ref="I62:J62"/>
    <mergeCell ref="I63:J63"/>
    <mergeCell ref="A34:A42"/>
    <mergeCell ref="K43:K45"/>
    <mergeCell ref="I46:I56"/>
    <mergeCell ref="G60:H60"/>
    <mergeCell ref="I60:J60"/>
    <mergeCell ref="J46:J56"/>
    <mergeCell ref="K46:K56"/>
    <mergeCell ref="E58:F58"/>
    <mergeCell ref="G58:H58"/>
    <mergeCell ref="E59:F59"/>
    <mergeCell ref="G59:J59"/>
    <mergeCell ref="E60:F60"/>
    <mergeCell ref="A43:A45"/>
    <mergeCell ref="A46:A56"/>
    <mergeCell ref="I43:I45"/>
    <mergeCell ref="J43:J45"/>
    <mergeCell ref="A1:H1"/>
    <mergeCell ref="E27:F27"/>
    <mergeCell ref="G27:H27"/>
    <mergeCell ref="E28:F28"/>
    <mergeCell ref="G28:H28"/>
    <mergeCell ref="A30:K30"/>
    <mergeCell ref="K40:K42"/>
    <mergeCell ref="K34:K39"/>
    <mergeCell ref="I40:I41"/>
    <mergeCell ref="J40:J41"/>
    <mergeCell ref="I34:I38"/>
    <mergeCell ref="J34:J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tjfro</cp:lastModifiedBy>
  <dcterms:modified xsi:type="dcterms:W3CDTF">2020-04-16T19:00:55Z</dcterms:modified>
</cp:coreProperties>
</file>